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med018345/AAATEXTOS2/TRABAJO PROPIO/WEBMIA2015/"/>
    </mc:Choice>
  </mc:AlternateContent>
  <xr:revisionPtr revIDLastSave="0" documentId="13_ncr:1_{30E10D9C-ADA3-6440-BB5C-49798EC93EEC}" xr6:coauthVersionLast="47" xr6:coauthVersionMax="47" xr10:uidLastSave="{00000000-0000-0000-0000-000000000000}"/>
  <workbookProtection workbookAlgorithmName="SHA-512" workbookHashValue="CxJ8QUReqAqUCV9wvjU0aoB5LeMiNyzxeHFhku5/+F2WBun7qItr2yLfCdML0k34djGyQNKytAvJY7sOxGqHUw==" workbookSaltValue="DLj5g4pP7mdbrMDQHTi65A==" workbookSpinCount="100000" lockStructure="1"/>
  <bookViews>
    <workbookView xWindow="30840" yWindow="620" windowWidth="29720" windowHeight="26400" xr2:uid="{00000000-000D-0000-FFFF-FFFF00000000}"/>
  </bookViews>
  <sheets>
    <sheet name="INSTRUCCIONES" sheetId="1" r:id="rId1"/>
    <sheet name="TEST6MI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2" l="1"/>
  <c r="B19" i="2"/>
  <c r="B18" i="2"/>
  <c r="B17" i="2"/>
  <c r="B14" i="2"/>
  <c r="B13" i="2"/>
  <c r="B15" i="2" s="1"/>
  <c r="B16" i="2" s="1"/>
</calcChain>
</file>

<file path=xl/sharedStrings.xml><?xml version="1.0" encoding="utf-8"?>
<sst xmlns="http://schemas.openxmlformats.org/spreadsheetml/2006/main" count="126" uniqueCount="113">
  <si>
    <t>⚠️ CAMPOS OBLIGATORIOS</t>
  </si>
  <si>
    <t>El informe solo se genera si completas:</t>
  </si>
  <si>
    <t>Paciente, Edad, Sexo, Peso, Talla, Fecha y Distancia recorrida. Sin estos datos, el Excel mostrará un aviso.</t>
  </si>
  <si>
    <t>GUÍA DE USO - Test de los 6 minutos</t>
  </si>
  <si>
    <t>1. DATOS DEL PACIENTE</t>
  </si>
  <si>
    <t>Paciente</t>
  </si>
  <si>
    <t>Nombre del paciente</t>
  </si>
  <si>
    <t>Edad</t>
  </si>
  <si>
    <t>En años cumplidos</t>
  </si>
  <si>
    <t>Sexo</t>
  </si>
  <si>
    <t>Seleccionar: Masculino / Femenino</t>
  </si>
  <si>
    <t>Peso</t>
  </si>
  <si>
    <t>En kilogramos (kg)</t>
  </si>
  <si>
    <t>Talla</t>
  </si>
  <si>
    <t>En centímetros (cm)</t>
  </si>
  <si>
    <t>Fecha prueba</t>
  </si>
  <si>
    <t>Fecha de realización (DD/MM/AAAA)</t>
  </si>
  <si>
    <t>2. RESULTADO DE LA PRUEBA</t>
  </si>
  <si>
    <t>Distancia recorrida</t>
  </si>
  <si>
    <t>RELLENAR: Metros caminados en 6 minutos (ej: 450)</t>
  </si>
  <si>
    <t>Distancia predicha</t>
  </si>
  <si>
    <t>Se calcula automáticamente según Gimeno-Santos 2025</t>
  </si>
  <si>
    <t>LIN</t>
  </si>
  <si>
    <t>Límite Inferior Normal (mínimo esperado)</t>
  </si>
  <si>
    <t>% de lo predicho</t>
  </si>
  <si>
    <t>Automático. Ver colores: Verde &gt;80%, Naranja 70-80%, Rojo &lt;70%</t>
  </si>
  <si>
    <t>Interpretación</t>
  </si>
  <si>
    <t>Automática: Normal / Reducida leve / Reducida</t>
  </si>
  <si>
    <t>Velocidad (m/min)</t>
  </si>
  <si>
    <t>Metros por minuto = distancia/6</t>
  </si>
  <si>
    <t>Velocidad (km/h)</t>
  </si>
  <si>
    <t>Kilómetros por hora</t>
  </si>
  <si>
    <t>METs estimados</t>
  </si>
  <si>
    <t>Equivalentes metabólicos de actividad</t>
  </si>
  <si>
    <t>Notas / apuntes libres</t>
  </si>
  <si>
    <t>Campo libre para observaciones (opcional)</t>
  </si>
  <si>
    <t>3. REGISTRO OPCIONAL</t>
  </si>
  <si>
    <t>Rellenar SOLO si necesitas estos datos</t>
  </si>
  <si>
    <t>Todos los campos de esta sección son opcionales según necesidades clínicas</t>
  </si>
  <si>
    <t>SpO2 basal/final/MÍNIMA</t>
  </si>
  <si>
    <t>Saturación de O2. ⚠️ Parar si SpO2 mín &lt;80%</t>
  </si>
  <si>
    <t>FC basal/final</t>
  </si>
  <si>
    <t>Frecuencia cardíaca en lpm</t>
  </si>
  <si>
    <t>TA sistólica/diastólica</t>
  </si>
  <si>
    <t>Tensión arterial en mmHg</t>
  </si>
  <si>
    <t>Borg inicial/final</t>
  </si>
  <si>
    <t>Disnea 0-10 (0=nada, 10=máximo)</t>
  </si>
  <si>
    <t>Síntomas</t>
  </si>
  <si>
    <t>Seleccionar de lista (Disnea, Mareo, Dolor, etc)</t>
  </si>
  <si>
    <t>Minuto de parada</t>
  </si>
  <si>
    <t>Si se interrumpió antes de 6 min</t>
  </si>
  <si>
    <t>4. INFORME COMPLETO</t>
  </si>
  <si>
    <t>Copiar informe</t>
  </si>
  <si>
    <t>El informe se genera automáticamente. Ve a pestaña S04, celda A37, cópialo y pégalo en tu documento</t>
  </si>
  <si>
    <t>5. CRITERIOS DE PARADA (ERS/ATS)</t>
  </si>
  <si>
    <t>SpO2 &lt;80%</t>
  </si>
  <si>
    <t>Parar inmediatamente</t>
  </si>
  <si>
    <t>Dolor torácico</t>
  </si>
  <si>
    <t>Mareo severo</t>
  </si>
  <si>
    <t>Disnea intolerable</t>
  </si>
  <si>
    <t>Parar si paciente lo solicita</t>
  </si>
  <si>
    <t>Fatiga extrema</t>
  </si>
  <si>
    <t>6. SIGNIFICADO DE COLORES</t>
  </si>
  <si>
    <t>Amarillo</t>
  </si>
  <si>
    <t>Celdas para RELLENAR manualmente</t>
  </si>
  <si>
    <t>Gris</t>
  </si>
  <si>
    <t>Resultados calculados automáticamente</t>
  </si>
  <si>
    <t>Verde en %</t>
  </si>
  <si>
    <t>&gt;80% = Capacidad NORMAL</t>
  </si>
  <si>
    <t>Naranja en %</t>
  </si>
  <si>
    <t>70-80% = Capacidad REDUCIDA LEVE</t>
  </si>
  <si>
    <t>Rojo en %</t>
  </si>
  <si>
    <t>&lt;70% = Capacidad REDUCIDA</t>
  </si>
  <si>
    <t>Test de los 6 minutos</t>
  </si>
  <si>
    <t>Edad (años)</t>
  </si>
  <si>
    <t>Peso (kg)</t>
  </si>
  <si>
    <t>Talla (cm)</t>
  </si>
  <si>
    <t>Distancia recorrida (m)</t>
  </si>
  <si>
    <t>Distancia predicha (m)</t>
  </si>
  <si>
    <t>Límite inferior normal - LIN (m)</t>
  </si>
  <si>
    <t>Interpretación (capacidad funcional)</t>
  </si>
  <si>
    <t>3. REGISTRO OPCIONAL (campos específicos según uso en práctica)</t>
  </si>
  <si>
    <t>SpO2 basal (%)</t>
  </si>
  <si>
    <t>SpO2 al final (%)</t>
  </si>
  <si>
    <t>SpO2 MÍNIMA durante prueba (%)</t>
  </si>
  <si>
    <t>FC basal (lpm)</t>
  </si>
  <si>
    <t>FC final (lpm)</t>
  </si>
  <si>
    <t>TA sistólica (mmHg)</t>
  </si>
  <si>
    <t>TA diastólica (mmHg)</t>
  </si>
  <si>
    <t>Borg inicial (0-10)</t>
  </si>
  <si>
    <t>Borg final (0-10)</t>
  </si>
  <si>
    <t>Síntomas durante prueba</t>
  </si>
  <si>
    <t>Minuto de parada (si &lt;6 min)</t>
  </si>
  <si>
    <t>Motivo de parada</t>
  </si>
  <si>
    <t>4. INFORME COMPLETO (copiar a documento)</t>
  </si>
  <si>
    <t>REFERENCIA RÁPIDA</t>
  </si>
  <si>
    <t>🟢 &gt;80%: Capacidad funcional NORMAL</t>
  </si>
  <si>
    <t>🟡 70-80%: Capacidad funcional REDUCIDA LEVE</t>
  </si>
  <si>
    <t>🔴 &lt;70%: Capacidad funcional REDUCIDA</t>
  </si>
  <si>
    <t>🔴 SpO2 mínima &lt;80%: Criterio ERS/ATS de parada</t>
  </si>
  <si>
    <t>LIN: Límite inferior normal (valor mínimo esperado para edad/sexo)</t>
  </si>
  <si>
    <t>SpO2 MÍNIMA: saturación más baja registrada DURANTE los 6 minutos</t>
  </si>
  <si>
    <t xml:space="preserve"> </t>
  </si>
  <si>
    <t>Six-Minute Walk Test in Spanish Healthy Adults Aged 45-85 Years. Arch Bronconeumol. 2025;61(8):459-466.</t>
  </si>
  <si>
    <t xml:space="preserve">Gimeno-Santos E, Vilaró J, Arbilllaga-Etxarri A, et al. Development and Comparison of Reference Equations for the  </t>
  </si>
  <si>
    <t>doi:10.1016/j.arbres.2025.01.005</t>
  </si>
  <si>
    <t>https://pubmed.ncbi.nlm.nih.gov/39890527/</t>
  </si>
  <si>
    <t>6. REFERENCIA</t>
  </si>
  <si>
    <t>⚠️ USO EXCLUSIVAMENTE PROFESIONAL</t>
  </si>
  <si>
    <t>Herramienta orientativa - No sustituye evaluación clínica</t>
  </si>
  <si>
    <t>Validada para: Adultos españoles sanos 45-85 años</t>
  </si>
  <si>
    <t xml:space="preserve">Responsabilidad: El profesional sanitario es responsable de la </t>
  </si>
  <si>
    <t>interpretación clínica y aplicación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</si>
</sst>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0"/>
      <color rgb="FFFFFFFF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sz val="11"/>
      <name val="Verdana"/>
      <family val="2"/>
    </font>
    <font>
      <b/>
      <sz val="10"/>
      <color rgb="FFC00000"/>
      <name val="Verdana"/>
      <family val="2"/>
    </font>
    <font>
      <b/>
      <sz val="10"/>
      <color rgb="FF1F4E78"/>
      <name val="Verdana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  <fill>
      <patternFill patternType="solid">
        <fgColor rgb="FF4BACC6"/>
        <bgColor rgb="FF4BACC6"/>
      </patternFill>
    </fill>
    <fill>
      <patternFill patternType="solid">
        <fgColor rgb="FFFFF2CC"/>
        <bgColor rgb="FFFFFFFF"/>
      </patternFill>
    </fill>
    <fill>
      <patternFill patternType="solid">
        <fgColor rgb="FF1F4E78"/>
        <bgColor rgb="FF1F4E78"/>
      </patternFill>
    </fill>
    <fill>
      <patternFill patternType="solid">
        <fgColor rgb="FFE7E6E6"/>
        <bgColor rgb="FFE7E6E6"/>
      </patternFill>
    </fill>
    <fill>
      <patternFill patternType="solid">
        <fgColor rgb="FFFFF2CC"/>
        <bgColor rgb="FFFFF2CC"/>
      </patternFill>
    </fill>
    <fill>
      <patternFill patternType="solid">
        <fgColor rgb="FF4BACC6"/>
        <bgColor rgb="FF4BACC6"/>
      </patternFill>
    </fill>
    <fill>
      <patternFill patternType="solid">
        <fgColor rgb="FFFFE699"/>
        <bgColor rgb="FFFFE699"/>
      </patternFill>
    </fill>
    <fill>
      <patternFill patternType="solid">
        <fgColor rgb="FFC00000"/>
        <bgColor rgb="FFC00000"/>
      </patternFill>
    </fill>
    <fill>
      <patternFill patternType="solid">
        <fgColor rgb="FFFCE4D6"/>
        <bgColor rgb="FFFCE4D6"/>
      </patternFill>
    </fill>
    <fill>
      <patternFill patternType="solid">
        <fgColor theme="3"/>
        <bgColor rgb="FF1F4E78"/>
      </patternFill>
    </fill>
    <fill>
      <patternFill patternType="solid">
        <fgColor theme="3"/>
        <bgColor indexed="64"/>
      </patternFill>
    </fill>
    <fill>
      <patternFill patternType="solid">
        <fgColor theme="6" tint="0.39997558519241921"/>
        <bgColor rgb="FFE7E6E6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164" fontId="3" fillId="16" borderId="1" xfId="0" applyNumberFormat="1" applyFont="1" applyFill="1" applyBorder="1" applyAlignment="1">
      <alignment horizontal="center"/>
    </xf>
    <xf numFmtId="0" fontId="3" fillId="17" borderId="1" xfId="0" applyFont="1" applyFill="1" applyBorder="1" applyAlignment="1">
      <alignment horizontal="left" vertical="center"/>
    </xf>
    <xf numFmtId="0" fontId="3" fillId="6" borderId="1" xfId="0" applyFont="1" applyFill="1" applyBorder="1" applyProtection="1"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14" fontId="3" fillId="6" borderId="1" xfId="0" applyNumberFormat="1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2" fillId="12" borderId="0" xfId="0" applyFont="1" applyFill="1"/>
    <xf numFmtId="0" fontId="3" fillId="12" borderId="0" xfId="0" applyFont="1" applyFill="1"/>
    <xf numFmtId="0" fontId="7" fillId="0" borderId="0" xfId="0" applyFont="1" applyAlignment="1">
      <alignment vertical="top" wrapText="1"/>
    </xf>
    <xf numFmtId="0" fontId="7" fillId="13" borderId="0" xfId="0" applyFont="1" applyFill="1" applyAlignment="1">
      <alignment vertical="top" wrapText="1"/>
    </xf>
    <xf numFmtId="0" fontId="2" fillId="14" borderId="0" xfId="0" applyFont="1" applyFill="1" applyAlignment="1">
      <alignment horizontal="left" vertical="center"/>
    </xf>
    <xf numFmtId="0" fontId="3" fillId="15" borderId="0" xfId="0" applyFont="1" applyFill="1"/>
    <xf numFmtId="0" fontId="8" fillId="8" borderId="0" xfId="0" applyFont="1" applyFill="1"/>
    <xf numFmtId="0" fontId="3" fillId="8" borderId="0" xfId="0" applyFont="1" applyFill="1"/>
    <xf numFmtId="0" fontId="4" fillId="9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10" borderId="0" xfId="0" applyFont="1" applyFill="1" applyAlignment="1">
      <alignment wrapText="1"/>
    </xf>
    <xf numFmtId="0" fontId="3" fillId="0" borderId="0" xfId="0" applyFont="1" applyAlignment="1">
      <alignment vertical="center"/>
    </xf>
    <xf numFmtId="0" fontId="4" fillId="8" borderId="0" xfId="0" applyFont="1" applyFill="1" applyAlignment="1">
      <alignment wrapText="1"/>
    </xf>
    <xf numFmtId="0" fontId="2" fillId="7" borderId="0" xfId="0" applyFont="1" applyFill="1"/>
    <xf numFmtId="0" fontId="3" fillId="7" borderId="0" xfId="0" applyFont="1" applyFill="1"/>
    <xf numFmtId="0" fontId="3" fillId="11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9" fillId="0" borderId="0" xfId="1"/>
    <xf numFmtId="0" fontId="10" fillId="0" borderId="0" xfId="0" applyFont="1"/>
    <xf numFmtId="0" fontId="9" fillId="0" borderId="4" xfId="1" applyBorder="1" applyProtection="1"/>
    <xf numFmtId="0" fontId="0" fillId="0" borderId="4" xfId="0" applyBorder="1"/>
    <xf numFmtId="0" fontId="5" fillId="0" borderId="0" xfId="0" applyFont="1"/>
    <xf numFmtId="0" fontId="0" fillId="0" borderId="0" xfId="0"/>
    <xf numFmtId="0" fontId="6" fillId="4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2" fillId="2" borderId="0" xfId="0" applyFont="1" applyFill="1"/>
    <xf numFmtId="0" fontId="2" fillId="5" borderId="0" xfId="0" applyFont="1" applyFill="1"/>
  </cellXfs>
  <cellStyles count="2">
    <cellStyle name="Hipervínculo" xfId="1" builtinId="8"/>
    <cellStyle name="Normal" xfId="0" builtinId="0"/>
  </cellStyles>
  <dxfs count="4"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92D050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6B6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medicodeldeporte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67734</xdr:colOff>
      <xdr:row>0</xdr:row>
      <xdr:rowOff>25401</xdr:rowOff>
    </xdr:from>
    <xdr:to>
      <xdr:col>1</xdr:col>
      <xdr:colOff>169335</xdr:colOff>
      <xdr:row>0</xdr:row>
      <xdr:rowOff>540787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86E3B3-541D-A64C-4375-CBFA155F0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34" y="25401"/>
          <a:ext cx="2658534" cy="515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E7474E0-E2F8-D34C-8D99-29BF242A22D0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677a4c2b-a939-49b6-aa2d-79ce6b1011d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med.ncbi.nlm.nih.gov/39890527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edicodeldeporte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1"/>
  <sheetViews>
    <sheetView showGridLines="0" tabSelected="1" zoomScale="115" zoomScaleNormal="115" workbookViewId="0">
      <selection activeCell="A205" sqref="A205"/>
    </sheetView>
  </sheetViews>
  <sheetFormatPr baseColWidth="10" defaultColWidth="34.6640625" defaultRowHeight="15" customHeight="1" x14ac:dyDescent="0.15"/>
  <cols>
    <col min="1" max="1" width="34.6640625" style="1"/>
    <col min="2" max="2" width="69.5" style="1" customWidth="1"/>
    <col min="3" max="16384" width="34.6640625" style="1"/>
  </cols>
  <sheetData>
    <row r="1" spans="1:2" ht="19" customHeight="1" x14ac:dyDescent="0.15">
      <c r="A1" s="13" t="s">
        <v>0</v>
      </c>
      <c r="B1" s="14"/>
    </row>
    <row r="2" spans="1:2" ht="29" customHeight="1" x14ac:dyDescent="0.15">
      <c r="A2" s="15" t="s">
        <v>1</v>
      </c>
      <c r="B2" s="16" t="s">
        <v>2</v>
      </c>
    </row>
    <row r="3" spans="1:2" ht="18" customHeight="1" x14ac:dyDescent="0.15">
      <c r="A3" s="17" t="s">
        <v>3</v>
      </c>
      <c r="B3" s="18"/>
    </row>
    <row r="5" spans="1:2" ht="15" customHeight="1" x14ac:dyDescent="0.15">
      <c r="A5" s="19" t="s">
        <v>4</v>
      </c>
      <c r="B5" s="20"/>
    </row>
    <row r="6" spans="1:2" ht="15" customHeight="1" x14ac:dyDescent="0.15">
      <c r="A6" s="3" t="s">
        <v>5</v>
      </c>
      <c r="B6" s="21" t="s">
        <v>6</v>
      </c>
    </row>
    <row r="7" spans="1:2" ht="15" customHeight="1" x14ac:dyDescent="0.15">
      <c r="A7" s="3" t="s">
        <v>7</v>
      </c>
      <c r="B7" s="21" t="s">
        <v>8</v>
      </c>
    </row>
    <row r="8" spans="1:2" ht="15" customHeight="1" x14ac:dyDescent="0.15">
      <c r="A8" s="3" t="s">
        <v>9</v>
      </c>
      <c r="B8" s="21" t="s">
        <v>10</v>
      </c>
    </row>
    <row r="9" spans="1:2" ht="15" customHeight="1" x14ac:dyDescent="0.15">
      <c r="A9" s="3" t="s">
        <v>11</v>
      </c>
      <c r="B9" s="21" t="s">
        <v>12</v>
      </c>
    </row>
    <row r="10" spans="1:2" ht="15" customHeight="1" x14ac:dyDescent="0.15">
      <c r="A10" s="3" t="s">
        <v>13</v>
      </c>
      <c r="B10" s="21" t="s">
        <v>14</v>
      </c>
    </row>
    <row r="11" spans="1:2" ht="15" customHeight="1" x14ac:dyDescent="0.15">
      <c r="A11" s="3" t="s">
        <v>15</v>
      </c>
      <c r="B11" s="21" t="s">
        <v>16</v>
      </c>
    </row>
    <row r="13" spans="1:2" ht="15" customHeight="1" x14ac:dyDescent="0.15">
      <c r="A13" s="19" t="s">
        <v>17</v>
      </c>
      <c r="B13" s="20"/>
    </row>
    <row r="14" spans="1:2" ht="15" customHeight="1" x14ac:dyDescent="0.15">
      <c r="A14" s="1" t="s">
        <v>18</v>
      </c>
      <c r="B14" s="22" t="s">
        <v>19</v>
      </c>
    </row>
    <row r="15" spans="1:2" ht="15" customHeight="1" x14ac:dyDescent="0.15">
      <c r="A15" s="1" t="s">
        <v>20</v>
      </c>
      <c r="B15" s="23" t="s">
        <v>21</v>
      </c>
    </row>
    <row r="16" spans="1:2" ht="15" customHeight="1" x14ac:dyDescent="0.15">
      <c r="A16" s="1" t="s">
        <v>22</v>
      </c>
      <c r="B16" s="23" t="s">
        <v>23</v>
      </c>
    </row>
    <row r="17" spans="1:2" ht="15" customHeight="1" x14ac:dyDescent="0.15">
      <c r="A17" s="1" t="s">
        <v>24</v>
      </c>
      <c r="B17" s="23" t="s">
        <v>25</v>
      </c>
    </row>
    <row r="18" spans="1:2" ht="15" customHeight="1" x14ac:dyDescent="0.15">
      <c r="A18" s="1" t="s">
        <v>26</v>
      </c>
      <c r="B18" s="23" t="s">
        <v>27</v>
      </c>
    </row>
    <row r="19" spans="1:2" ht="15" customHeight="1" x14ac:dyDescent="0.15">
      <c r="A19" s="1" t="s">
        <v>28</v>
      </c>
      <c r="B19" s="23" t="s">
        <v>29</v>
      </c>
    </row>
    <row r="20" spans="1:2" ht="15" customHeight="1" x14ac:dyDescent="0.15">
      <c r="A20" s="1" t="s">
        <v>30</v>
      </c>
      <c r="B20" s="23" t="s">
        <v>31</v>
      </c>
    </row>
    <row r="21" spans="1:2" ht="15" customHeight="1" x14ac:dyDescent="0.15">
      <c r="A21" s="1" t="s">
        <v>32</v>
      </c>
      <c r="B21" s="23" t="s">
        <v>33</v>
      </c>
    </row>
    <row r="23" spans="1:2" ht="15" customHeight="1" x14ac:dyDescent="0.15">
      <c r="A23" s="1" t="s">
        <v>34</v>
      </c>
      <c r="B23" s="22" t="s">
        <v>35</v>
      </c>
    </row>
    <row r="25" spans="1:2" ht="15" customHeight="1" x14ac:dyDescent="0.15">
      <c r="A25" s="19" t="s">
        <v>36</v>
      </c>
      <c r="B25" s="20"/>
    </row>
    <row r="26" spans="1:2" ht="15" customHeight="1" x14ac:dyDescent="0.15">
      <c r="A26" s="1" t="s">
        <v>37</v>
      </c>
      <c r="B26" s="24" t="s">
        <v>38</v>
      </c>
    </row>
    <row r="27" spans="1:2" ht="15" customHeight="1" x14ac:dyDescent="0.15">
      <c r="A27" s="1" t="s">
        <v>39</v>
      </c>
      <c r="B27" s="22" t="s">
        <v>40</v>
      </c>
    </row>
    <row r="28" spans="1:2" ht="15" customHeight="1" x14ac:dyDescent="0.15">
      <c r="A28" s="1" t="s">
        <v>41</v>
      </c>
      <c r="B28" s="22" t="s">
        <v>42</v>
      </c>
    </row>
    <row r="29" spans="1:2" ht="15" customHeight="1" x14ac:dyDescent="0.15">
      <c r="A29" s="1" t="s">
        <v>43</v>
      </c>
      <c r="B29" s="22" t="s">
        <v>44</v>
      </c>
    </row>
    <row r="30" spans="1:2" ht="15" customHeight="1" x14ac:dyDescent="0.15">
      <c r="A30" s="1" t="s">
        <v>45</v>
      </c>
      <c r="B30" s="22" t="s">
        <v>46</v>
      </c>
    </row>
    <row r="31" spans="1:2" ht="15" customHeight="1" x14ac:dyDescent="0.15">
      <c r="A31" s="1" t="s">
        <v>47</v>
      </c>
      <c r="B31" s="22" t="s">
        <v>48</v>
      </c>
    </row>
    <row r="32" spans="1:2" ht="15" customHeight="1" x14ac:dyDescent="0.15">
      <c r="A32" s="1" t="s">
        <v>49</v>
      </c>
      <c r="B32" s="22" t="s">
        <v>50</v>
      </c>
    </row>
    <row r="34" spans="1:2" ht="15" customHeight="1" x14ac:dyDescent="0.15">
      <c r="A34" s="19" t="s">
        <v>51</v>
      </c>
      <c r="B34" s="20"/>
    </row>
    <row r="35" spans="1:2" ht="15" customHeight="1" x14ac:dyDescent="0.15">
      <c r="A35" s="25" t="s">
        <v>52</v>
      </c>
      <c r="B35" s="26" t="s">
        <v>53</v>
      </c>
    </row>
    <row r="37" spans="1:2" ht="15" customHeight="1" x14ac:dyDescent="0.15">
      <c r="A37" s="27" t="s">
        <v>54</v>
      </c>
      <c r="B37" s="28"/>
    </row>
    <row r="38" spans="1:2" ht="15" customHeight="1" x14ac:dyDescent="0.15">
      <c r="A38" s="1" t="s">
        <v>55</v>
      </c>
      <c r="B38" s="29" t="s">
        <v>56</v>
      </c>
    </row>
    <row r="39" spans="1:2" ht="15" customHeight="1" x14ac:dyDescent="0.15">
      <c r="A39" s="1" t="s">
        <v>57</v>
      </c>
      <c r="B39" s="29" t="s">
        <v>56</v>
      </c>
    </row>
    <row r="40" spans="1:2" ht="15" customHeight="1" x14ac:dyDescent="0.15">
      <c r="A40" s="1" t="s">
        <v>58</v>
      </c>
      <c r="B40" s="29" t="s">
        <v>56</v>
      </c>
    </row>
    <row r="41" spans="1:2" ht="15" customHeight="1" x14ac:dyDescent="0.15">
      <c r="A41" s="1" t="s">
        <v>59</v>
      </c>
      <c r="B41" s="29" t="s">
        <v>60</v>
      </c>
    </row>
    <row r="42" spans="1:2" ht="15" customHeight="1" x14ac:dyDescent="0.15">
      <c r="A42" s="1" t="s">
        <v>61</v>
      </c>
      <c r="B42" s="29" t="s">
        <v>60</v>
      </c>
    </row>
    <row r="44" spans="1:2" ht="15" customHeight="1" x14ac:dyDescent="0.15">
      <c r="A44" s="19" t="s">
        <v>62</v>
      </c>
      <c r="B44" s="20"/>
    </row>
    <row r="45" spans="1:2" ht="15" customHeight="1" x14ac:dyDescent="0.15">
      <c r="A45" s="1" t="s">
        <v>63</v>
      </c>
      <c r="B45" s="30" t="s">
        <v>64</v>
      </c>
    </row>
    <row r="46" spans="1:2" ht="15" customHeight="1" x14ac:dyDescent="0.15">
      <c r="A46" s="1" t="s">
        <v>65</v>
      </c>
      <c r="B46" s="30" t="s">
        <v>66</v>
      </c>
    </row>
    <row r="47" spans="1:2" ht="15" customHeight="1" x14ac:dyDescent="0.15">
      <c r="A47" s="1" t="s">
        <v>67</v>
      </c>
      <c r="B47" s="30" t="s">
        <v>68</v>
      </c>
    </row>
    <row r="48" spans="1:2" ht="15" customHeight="1" x14ac:dyDescent="0.15">
      <c r="A48" s="1" t="s">
        <v>69</v>
      </c>
      <c r="B48" s="30" t="s">
        <v>70</v>
      </c>
    </row>
    <row r="49" spans="1:2" ht="15" customHeight="1" x14ac:dyDescent="0.15">
      <c r="A49" s="1" t="s">
        <v>71</v>
      </c>
      <c r="B49" s="30" t="s">
        <v>72</v>
      </c>
    </row>
    <row r="51" spans="1:2" ht="15" customHeight="1" x14ac:dyDescent="0.15">
      <c r="A51" s="19" t="s">
        <v>107</v>
      </c>
    </row>
    <row r="52" spans="1:2" ht="15" customHeight="1" x14ac:dyDescent="0.15">
      <c r="A52" s="1" t="s">
        <v>104</v>
      </c>
    </row>
    <row r="53" spans="1:2" ht="15" customHeight="1" x14ac:dyDescent="0.15">
      <c r="A53" s="1" t="s">
        <v>103</v>
      </c>
    </row>
    <row r="54" spans="1:2" ht="15" customHeight="1" x14ac:dyDescent="0.15">
      <c r="A54" s="1" t="s">
        <v>105</v>
      </c>
    </row>
    <row r="55" spans="1:2" ht="15" customHeight="1" x14ac:dyDescent="0.2">
      <c r="A55" s="31" t="s">
        <v>106</v>
      </c>
    </row>
    <row r="57" spans="1:2" ht="15" customHeight="1" x14ac:dyDescent="0.15">
      <c r="A57" s="32" t="s">
        <v>108</v>
      </c>
    </row>
    <row r="58" spans="1:2" ht="15" customHeight="1" x14ac:dyDescent="0.15">
      <c r="A58" s="1" t="s">
        <v>109</v>
      </c>
    </row>
    <row r="59" spans="1:2" ht="15" customHeight="1" x14ac:dyDescent="0.15">
      <c r="A59" s="1" t="s">
        <v>110</v>
      </c>
    </row>
    <row r="60" spans="1:2" ht="15" customHeight="1" x14ac:dyDescent="0.15">
      <c r="A60" s="1" t="s">
        <v>111</v>
      </c>
    </row>
    <row r="61" spans="1:2" ht="15" customHeight="1" x14ac:dyDescent="0.15">
      <c r="A61" s="1" t="s">
        <v>112</v>
      </c>
    </row>
  </sheetData>
  <sheetProtection algorithmName="SHA-512" hashValue="Qu/L4XIXNO65FOs2ehaeAvloDiqisMi8qeP+HjNxmaV+xrKp6YiFSJzjdyTIvlrcoH7q4sIiREH+Ust/BubCBw==" saltValue="7x5AERx7fTTEJgJzOlCGMQ==" spinCount="100000" sheet="1" objects="1" scenarios="1"/>
  <hyperlinks>
    <hyperlink ref="A55" r:id="rId1" xr:uid="{C9F786F9-1107-114B-B2E7-EA69FA76DB32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"/>
  <sheetViews>
    <sheetView showGridLines="0" zoomScale="115" zoomScaleNormal="115" workbookViewId="0">
      <selection activeCell="B225" sqref="B225"/>
    </sheetView>
  </sheetViews>
  <sheetFormatPr baseColWidth="10" defaultColWidth="8.83203125" defaultRowHeight="15" x14ac:dyDescent="0.2"/>
  <cols>
    <col min="1" max="1" width="33.5" customWidth="1"/>
    <col min="2" max="2" width="14" customWidth="1"/>
    <col min="3" max="4" width="12" customWidth="1"/>
    <col min="5" max="5" width="14" customWidth="1"/>
  </cols>
  <sheetData>
    <row r="1" spans="1:5" ht="46" customHeight="1" x14ac:dyDescent="0.2">
      <c r="A1" s="33" t="s">
        <v>102</v>
      </c>
      <c r="B1" s="34"/>
      <c r="C1" s="34"/>
      <c r="D1" s="34"/>
      <c r="E1" s="34"/>
    </row>
    <row r="2" spans="1:5" ht="16" customHeight="1" x14ac:dyDescent="0.2">
      <c r="A2" s="2" t="s">
        <v>73</v>
      </c>
      <c r="B2" s="1"/>
      <c r="C2" s="1"/>
      <c r="D2" s="1"/>
      <c r="E2" s="1"/>
    </row>
    <row r="3" spans="1:5" ht="18" customHeight="1" x14ac:dyDescent="0.2">
      <c r="A3" s="40" t="s">
        <v>4</v>
      </c>
      <c r="B3" s="36"/>
      <c r="C3" s="36"/>
      <c r="D3" s="36"/>
      <c r="E3" s="36"/>
    </row>
    <row r="4" spans="1:5" x14ac:dyDescent="0.2">
      <c r="A4" s="3" t="s">
        <v>5</v>
      </c>
      <c r="B4" s="6"/>
      <c r="C4" s="1"/>
      <c r="D4" s="1"/>
      <c r="E4" s="1"/>
    </row>
    <row r="5" spans="1:5" x14ac:dyDescent="0.2">
      <c r="A5" s="3" t="s">
        <v>74</v>
      </c>
      <c r="B5" s="7"/>
      <c r="C5" s="1"/>
      <c r="D5" s="1"/>
      <c r="E5" s="1"/>
    </row>
    <row r="6" spans="1:5" x14ac:dyDescent="0.2">
      <c r="A6" s="3" t="s">
        <v>9</v>
      </c>
      <c r="B6" s="7"/>
      <c r="C6" s="1"/>
      <c r="D6" s="1"/>
      <c r="E6" s="1"/>
    </row>
    <row r="7" spans="1:5" x14ac:dyDescent="0.2">
      <c r="A7" s="3" t="s">
        <v>75</v>
      </c>
      <c r="B7" s="7"/>
      <c r="C7" s="1"/>
      <c r="D7" s="1"/>
      <c r="E7" s="1"/>
    </row>
    <row r="8" spans="1:5" x14ac:dyDescent="0.2">
      <c r="A8" s="3" t="s">
        <v>76</v>
      </c>
      <c r="B8" s="7"/>
      <c r="C8" s="1"/>
      <c r="D8" s="1"/>
      <c r="E8" s="1"/>
    </row>
    <row r="9" spans="1:5" x14ac:dyDescent="0.2">
      <c r="A9" s="3" t="s">
        <v>15</v>
      </c>
      <c r="B9" s="8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ht="18" customHeight="1" x14ac:dyDescent="0.2">
      <c r="A11" s="40" t="s">
        <v>17</v>
      </c>
      <c r="B11" s="36"/>
      <c r="C11" s="36"/>
      <c r="D11" s="36"/>
      <c r="E11" s="36"/>
    </row>
    <row r="12" spans="1:5" x14ac:dyDescent="0.2">
      <c r="A12" s="3" t="s">
        <v>77</v>
      </c>
      <c r="B12" s="9"/>
      <c r="C12" s="1"/>
      <c r="D12" s="1"/>
      <c r="E12" s="1"/>
    </row>
    <row r="13" spans="1:5" x14ac:dyDescent="0.2">
      <c r="A13" s="3" t="s">
        <v>78</v>
      </c>
      <c r="B13" s="4">
        <f>IF(B6="Masculino", -5228-(5.516*B5)-(1.895*B7)+(69.42*B8)-(0.189*B8*B8), 675+(2.962*B5)-(0.00071*B5*B5*B5)-(1.771*B7))</f>
        <v>675</v>
      </c>
      <c r="C13" s="1"/>
      <c r="D13" s="1"/>
      <c r="E13" s="1"/>
    </row>
    <row r="14" spans="1:5" x14ac:dyDescent="0.2">
      <c r="A14" s="3" t="s">
        <v>79</v>
      </c>
      <c r="B14" s="4">
        <f>IF(B6="Masculino", 904-(7.172*B5), 589-(0.0006*B5*B5*B5))</f>
        <v>589</v>
      </c>
      <c r="C14" s="1"/>
      <c r="D14" s="1"/>
      <c r="E14" s="1"/>
    </row>
    <row r="15" spans="1:5" x14ac:dyDescent="0.2">
      <c r="A15" s="3" t="s">
        <v>24</v>
      </c>
      <c r="B15" s="4" t="str">
        <f>IF(B12="", "", (B12/B13)*100)</f>
        <v/>
      </c>
      <c r="C15" s="1"/>
      <c r="D15" s="1"/>
      <c r="E15" s="1"/>
    </row>
    <row r="16" spans="1:5" x14ac:dyDescent="0.2">
      <c r="A16" s="3" t="s">
        <v>80</v>
      </c>
      <c r="B16" s="5" t="str">
        <f>IF(B15="", "", IF(B15&gt;=80, "Normal", IF(B15&gt;=70, "Reducida leve", "Reducida")))</f>
        <v/>
      </c>
      <c r="C16" s="1"/>
      <c r="D16" s="1"/>
      <c r="E16" s="1"/>
    </row>
    <row r="17" spans="1:5" x14ac:dyDescent="0.2">
      <c r="A17" s="3" t="s">
        <v>28</v>
      </c>
      <c r="B17" s="4" t="str">
        <f>IF(B12="", "", B12/6)</f>
        <v/>
      </c>
      <c r="C17" s="1"/>
      <c r="D17" s="1"/>
      <c r="E17" s="1"/>
    </row>
    <row r="18" spans="1:5" x14ac:dyDescent="0.2">
      <c r="A18" s="3" t="s">
        <v>30</v>
      </c>
      <c r="B18" s="4" t="str">
        <f>IF(B12="", "", (B12/6)*0.06)</f>
        <v/>
      </c>
      <c r="C18" s="1"/>
      <c r="D18" s="1"/>
      <c r="E18" s="1"/>
    </row>
    <row r="19" spans="1:5" x14ac:dyDescent="0.2">
      <c r="A19" s="3" t="s">
        <v>32</v>
      </c>
      <c r="B19" s="4" t="str">
        <f>IF(B12="", "", ((B12*5.572)/1000 + 5.351)/3.5)</f>
        <v/>
      </c>
      <c r="C19" s="1"/>
      <c r="D19" s="1"/>
      <c r="E19" s="1"/>
    </row>
    <row r="20" spans="1:5" x14ac:dyDescent="0.2">
      <c r="A20" s="3" t="s">
        <v>34</v>
      </c>
      <c r="B20" s="10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ht="18" customHeight="1" x14ac:dyDescent="0.2">
      <c r="A22" s="40" t="s">
        <v>81</v>
      </c>
      <c r="B22" s="36"/>
      <c r="C22" s="36"/>
      <c r="D22" s="36"/>
      <c r="E22" s="36"/>
    </row>
    <row r="23" spans="1:5" x14ac:dyDescent="0.2">
      <c r="A23" s="3" t="s">
        <v>82</v>
      </c>
      <c r="B23" s="11"/>
      <c r="C23" s="1"/>
      <c r="D23" s="1"/>
      <c r="E23" s="1"/>
    </row>
    <row r="24" spans="1:5" x14ac:dyDescent="0.2">
      <c r="A24" s="3" t="s">
        <v>83</v>
      </c>
      <c r="B24" s="11"/>
      <c r="C24" s="1"/>
      <c r="D24" s="1"/>
      <c r="E24" s="1"/>
    </row>
    <row r="25" spans="1:5" x14ac:dyDescent="0.2">
      <c r="A25" s="3" t="s">
        <v>84</v>
      </c>
      <c r="B25" s="11"/>
      <c r="C25" s="1"/>
      <c r="D25" s="1"/>
      <c r="E25" s="1"/>
    </row>
    <row r="26" spans="1:5" x14ac:dyDescent="0.2">
      <c r="A26" s="3" t="s">
        <v>85</v>
      </c>
      <c r="B26" s="11"/>
      <c r="C26" s="1"/>
      <c r="D26" s="1"/>
      <c r="E26" s="1"/>
    </row>
    <row r="27" spans="1:5" x14ac:dyDescent="0.2">
      <c r="A27" s="3" t="s">
        <v>86</v>
      </c>
      <c r="B27" s="11"/>
      <c r="C27" s="1"/>
      <c r="D27" s="1"/>
      <c r="E27" s="1"/>
    </row>
    <row r="28" spans="1:5" x14ac:dyDescent="0.2">
      <c r="A28" s="3" t="s">
        <v>87</v>
      </c>
      <c r="B28" s="11"/>
      <c r="C28" s="1"/>
      <c r="D28" s="1"/>
      <c r="E28" s="1"/>
    </row>
    <row r="29" spans="1:5" x14ac:dyDescent="0.2">
      <c r="A29" s="3" t="s">
        <v>88</v>
      </c>
      <c r="B29" s="11"/>
      <c r="C29" s="1"/>
      <c r="D29" s="1"/>
      <c r="E29" s="1"/>
    </row>
    <row r="30" spans="1:5" x14ac:dyDescent="0.2">
      <c r="A30" s="3" t="s">
        <v>89</v>
      </c>
      <c r="B30" s="11"/>
      <c r="C30" s="1"/>
      <c r="D30" s="1"/>
      <c r="E30" s="1"/>
    </row>
    <row r="31" spans="1:5" x14ac:dyDescent="0.2">
      <c r="A31" s="3" t="s">
        <v>90</v>
      </c>
      <c r="B31" s="11"/>
      <c r="C31" s="1"/>
      <c r="D31" s="1"/>
      <c r="E31" s="1"/>
    </row>
    <row r="32" spans="1:5" x14ac:dyDescent="0.2">
      <c r="A32" s="3" t="s">
        <v>91</v>
      </c>
      <c r="B32" s="12"/>
      <c r="C32" s="1"/>
      <c r="D32" s="1"/>
      <c r="E32" s="1"/>
    </row>
    <row r="33" spans="1:5" x14ac:dyDescent="0.2">
      <c r="A33" s="3" t="s">
        <v>92</v>
      </c>
      <c r="B33" s="11"/>
      <c r="C33" s="1"/>
      <c r="D33" s="1"/>
      <c r="E33" s="1"/>
    </row>
    <row r="34" spans="1:5" x14ac:dyDescent="0.2">
      <c r="A34" s="3" t="s">
        <v>93</v>
      </c>
      <c r="B34" s="12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ht="18" customHeight="1" x14ac:dyDescent="0.2">
      <c r="A36" s="40" t="s">
        <v>94</v>
      </c>
      <c r="B36" s="36"/>
      <c r="C36" s="36"/>
      <c r="D36" s="36"/>
      <c r="E36" s="36"/>
    </row>
    <row r="37" spans="1:5" ht="175" customHeight="1" x14ac:dyDescent="0.2">
      <c r="A37" s="37" t="str">
        <f>IF(OR(B4="",B5="",B6="",B7="",B8="",B9="",B12=""),"⚠️ CAMPOS OBLIGATORIOS: Paciente, Edad, Sexo, Peso, Talla, Fecha y Distancia recorrida",CHAR(10)&amp;"PACIENTE: "&amp;B4&amp;" | FECHA: "&amp;TEXT(B9,"D/M/AA")&amp;CHAR(10)&amp;CHAR(10)&amp;"Distancia: "&amp;B12&amp;" m ("&amp;ROUND(B17,1)&amp;" m/min, "&amp;ROUND(B18,2)&amp;" km/h, "&amp;ROUND(B19,1)&amp;" METs)"&amp;CHAR(10)&amp;"Predicho: "&amp;ROUND(B13,0)&amp;" m (LIN "&amp;ROUND(B14,0)&amp;" m, "&amp;ROUND(B15,1)&amp;"%)"&amp;CHAR(10)&amp;"Capacidad funcional: "&amp;B16&amp;IF(B25="","",CHAR(10)&amp;CHAR(10)&amp;"SpO2 - Basal: "&amp;IF(B23="","—",B23)&amp;"% | Final: "&amp;IF(B24="","—",B24)&amp;"% | Mínima: "&amp;B25&amp;"%"&amp;IF(B25&lt;80," ⚠️ PARADA",""))&amp;IF(B26="","",CHAR(10)&amp;"FC - Basal: "&amp;B26&amp;" lpm | Final: "&amp;B27&amp;" lpm")&amp;IF(B28="","",CHAR(10)&amp;"TA: "&amp;B28&amp;"/"&amp;B29&amp;" mmHg")&amp;IF(B30="","",CHAR(10)&amp;"Borg: "&amp;B30&amp;" → "&amp;B31)&amp;IF(B32="","",CHAR(10)&amp;"Síntomas: "&amp;B32)&amp;IF(B33="","",CHAR(10)&amp;"Parada: minuto "&amp;B33&amp;" ("&amp;B34&amp;")")&amp;IF(B20="","",CHAR(10)&amp;"Notas: "&amp;B20))</f>
        <v>⚠️ CAMPOS OBLIGATORIOS: Paciente, Edad, Sexo, Peso, Talla, Fecha y Distancia recorrida</v>
      </c>
      <c r="B37" s="38"/>
      <c r="C37" s="38"/>
      <c r="D37" s="38"/>
      <c r="E37" s="39"/>
    </row>
    <row r="38" spans="1:5" x14ac:dyDescent="0.2">
      <c r="A38" s="1"/>
      <c r="B38" s="1"/>
      <c r="C38" s="1"/>
      <c r="D38" s="1"/>
      <c r="E38" s="1"/>
    </row>
    <row r="39" spans="1:5" ht="18" customHeight="1" x14ac:dyDescent="0.2">
      <c r="A39" s="41" t="s">
        <v>95</v>
      </c>
      <c r="B39" s="36"/>
      <c r="C39" s="36"/>
      <c r="D39" s="36"/>
      <c r="E39" s="36"/>
    </row>
    <row r="40" spans="1:5" x14ac:dyDescent="0.2">
      <c r="A40" s="35" t="s">
        <v>96</v>
      </c>
      <c r="B40" s="36"/>
      <c r="C40" s="36"/>
      <c r="D40" s="36"/>
      <c r="E40" s="36"/>
    </row>
    <row r="41" spans="1:5" x14ac:dyDescent="0.2">
      <c r="A41" s="35" t="s">
        <v>97</v>
      </c>
      <c r="B41" s="36"/>
      <c r="C41" s="36"/>
      <c r="D41" s="36"/>
      <c r="E41" s="36"/>
    </row>
    <row r="42" spans="1:5" x14ac:dyDescent="0.2">
      <c r="A42" s="35" t="s">
        <v>98</v>
      </c>
      <c r="B42" s="36"/>
      <c r="C42" s="36"/>
      <c r="D42" s="36"/>
      <c r="E42" s="36"/>
    </row>
    <row r="43" spans="1:5" x14ac:dyDescent="0.2">
      <c r="A43" s="35" t="s">
        <v>99</v>
      </c>
      <c r="B43" s="36"/>
      <c r="C43" s="36"/>
      <c r="D43" s="36"/>
      <c r="E43" s="36"/>
    </row>
    <row r="44" spans="1:5" x14ac:dyDescent="0.2">
      <c r="A44" s="35" t="s">
        <v>100</v>
      </c>
      <c r="B44" s="36"/>
      <c r="C44" s="36"/>
      <c r="D44" s="36"/>
      <c r="E44" s="36"/>
    </row>
    <row r="45" spans="1:5" x14ac:dyDescent="0.2">
      <c r="A45" s="35" t="s">
        <v>101</v>
      </c>
      <c r="B45" s="36"/>
      <c r="C45" s="36"/>
      <c r="D45" s="36"/>
      <c r="E45" s="36"/>
    </row>
  </sheetData>
  <sheetProtection algorithmName="SHA-512" hashValue="fZu6yKwlzZI0dFEaO5D5KmMgGTGgxnVdBcRgf9AJk88MCpknKE7Nt4MtUJaJgVCH/Ezd18jJnARiAcDg/di2dQ==" saltValue="V+NbfDVgUGavy/MjEDcqtw==" spinCount="100000" sheet="1" objects="1" scenarios="1"/>
  <mergeCells count="13">
    <mergeCell ref="A1:E1"/>
    <mergeCell ref="A45:E45"/>
    <mergeCell ref="A37:E37"/>
    <mergeCell ref="A36:E36"/>
    <mergeCell ref="A44:E44"/>
    <mergeCell ref="A22:E22"/>
    <mergeCell ref="A40:E40"/>
    <mergeCell ref="A3:E3"/>
    <mergeCell ref="A39:E39"/>
    <mergeCell ref="A43:E43"/>
    <mergeCell ref="A42:E42"/>
    <mergeCell ref="A41:E41"/>
    <mergeCell ref="A11:E11"/>
  </mergeCells>
  <conditionalFormatting sqref="B15:B16">
    <cfRule type="expression" dxfId="3" priority="9">
      <formula>AND($B$15&lt;&gt;"",$B$15&lt;70)</formula>
    </cfRule>
    <cfRule type="expression" dxfId="2" priority="10">
      <formula>AND($B$15&lt;&gt;"",$B$15&gt;=70,$B$15&lt;80)</formula>
    </cfRule>
    <cfRule type="expression" dxfId="1" priority="11">
      <formula>AND($B$15&lt;&gt;"",$B$15&gt;=80)</formula>
    </cfRule>
  </conditionalFormatting>
  <conditionalFormatting sqref="B25">
    <cfRule type="expression" dxfId="0" priority="8">
      <formula>AND(B25&lt;&gt;"",B25&lt;80)</formula>
    </cfRule>
  </conditionalFormatting>
  <dataValidations count="2">
    <dataValidation type="list" sqref="B6" xr:uid="{00000000-0002-0000-0100-000000000000}">
      <formula1>"Masculino,Femenino"</formula1>
    </dataValidation>
    <dataValidation type="list" allowBlank="1" sqref="B32" xr:uid="{00000000-0002-0000-0100-000001000000}">
      <formula1>"Ninguno,Angina,Disnea,Calambres,Mareo,Palidez,Diaforesis,Otro"</formula1>
    </dataValidation>
  </dataValidations>
  <hyperlinks>
    <hyperlink ref="A1" r:id="rId1" tooltip="www.medicodeldeporte.es" xr:uid="{7A859DD0-C5FF-724C-B0DD-E713BC13005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TEST6MIN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Miguel Chiacchio</cp:lastModifiedBy>
  <dcterms:created xsi:type="dcterms:W3CDTF">2026-09-19T16:43:32Z</dcterms:created>
  <dcterms:modified xsi:type="dcterms:W3CDTF">2026-09-21T06:44:46Z</dcterms:modified>
</cp:coreProperties>
</file>